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Sheet1" sheetId="1" r:id="rId1"/>
  </sheets>
  <definedNames>
    <definedName name="_xlnm.Print_Area" localSheetId="0">'Sheet1'!$A$1:$AK$16</definedName>
  </definedNames>
  <calcPr fullCalcOnLoad="1"/>
</workbook>
</file>

<file path=xl/sharedStrings.xml><?xml version="1.0" encoding="utf-8"?>
<sst xmlns="http://schemas.openxmlformats.org/spreadsheetml/2006/main" count="27" uniqueCount="22">
  <si>
    <t>Λευκωσία</t>
  </si>
  <si>
    <t>Λεμεσός</t>
  </si>
  <si>
    <t>Πάφος</t>
  </si>
  <si>
    <t>Σύνολο</t>
  </si>
  <si>
    <t>Μετ</t>
  </si>
  <si>
    <t>ΣΥΝΟΛΟ</t>
  </si>
  <si>
    <t>ΑΤΟΜΑ ΑΠΟ ΕΕ</t>
  </si>
  <si>
    <t>ΠΟΝΤΙΟΙ</t>
  </si>
  <si>
    <t>ΕΛΛΗΝΟΚΥΠΡΙΟΙ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</si>
  <si>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</si>
  <si>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</si>
  <si>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</si>
  <si>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</si>
  <si>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ΕΥΡΩΠΑΙΟΙ ΠΟΛΙΤΕΣ*</t>
  </si>
  <si>
    <t>59R</t>
  </si>
  <si>
    <t>ΑΙΤΗΤΗΣ ΑΣΥΛΟΥ</t>
  </si>
  <si>
    <t>ΠΙΝΑΚΑΣ 9: ΑΡΙΘΜΟΣ ΕΓΓΕΓΡΑΜΜΕΝΩΝ ΑΝΕΡΓΩΝ ΚΑΤΑ ΚΑΤΗΓΟΡΙΑ ΑΙΤΗΤΗ</t>
  </si>
  <si>
    <t xml:space="preserve"> Αμμόχωστος</t>
  </si>
  <si>
    <t>*Σημ1: ΕΥΡΩΠΑΙΟΣ ΠΟΛΙΤΗΣ=ΑΤΟΜΑ ΑΠΟ ΕΕ + ΠΟΝΤΙΟΙ</t>
  </si>
  <si>
    <t>Σημ2: ### = διαίρεση διά μηδέν</t>
  </si>
  <si>
    <t>Λάρνακα</t>
  </si>
  <si>
    <t xml:space="preserve">                     ΚΑΤΑ ΤΟΝ ΔΕΚΕΜΒΡΙΟ ΤΟΥ 2013 ΚΑΙ  2014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</si>
</sst>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0"/>
      <name val="Arial Greek"/>
      <family val="0"/>
    </font>
    <font>
      <sz val="11"/>
      <color indexed="53"/>
      <name val="Calibri"/>
      <family val="2"/>
    </font>
    <font>
      <b/>
      <sz val="9"/>
      <name val="Arial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9" fontId="5" fillId="0" borderId="0" xfId="0" applyNumberFormat="1" applyFont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3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11" fillId="0" borderId="0" xfId="0" applyFont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1" fontId="10" fillId="0" borderId="14" xfId="0" applyNumberFormat="1" applyFont="1" applyFill="1" applyBorder="1" applyAlignment="1">
      <alignment/>
    </xf>
    <xf numFmtId="9" fontId="3" fillId="34" borderId="15" xfId="57" applyFont="1" applyFill="1" applyBorder="1" applyAlignment="1">
      <alignment/>
    </xf>
    <xf numFmtId="9" fontId="3" fillId="33" borderId="15" xfId="57" applyFont="1" applyFill="1" applyBorder="1" applyAlignment="1">
      <alignment/>
    </xf>
    <xf numFmtId="9" fontId="2" fillId="0" borderId="16" xfId="57" applyFont="1" applyFill="1" applyBorder="1" applyAlignment="1">
      <alignment/>
    </xf>
    <xf numFmtId="1" fontId="3" fillId="34" borderId="15" xfId="57" applyNumberFormat="1" applyFont="1" applyFill="1" applyBorder="1" applyAlignment="1">
      <alignment/>
    </xf>
    <xf numFmtId="1" fontId="3" fillId="33" borderId="15" xfId="57" applyNumberFormat="1" applyFont="1" applyFill="1" applyBorder="1" applyAlignment="1">
      <alignment/>
    </xf>
    <xf numFmtId="1" fontId="2" fillId="0" borderId="16" xfId="57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0" fontId="3" fillId="33" borderId="15" xfId="0" applyFont="1" applyFill="1" applyBorder="1" applyAlignment="1">
      <alignment/>
    </xf>
    <xf numFmtId="9" fontId="2" fillId="0" borderId="17" xfId="57" applyFont="1" applyFill="1" applyBorder="1" applyAlignment="1">
      <alignment/>
    </xf>
    <xf numFmtId="9" fontId="3" fillId="34" borderId="15" xfId="57" applyNumberFormat="1" applyFont="1" applyFill="1" applyBorder="1" applyAlignment="1">
      <alignment/>
    </xf>
    <xf numFmtId="9" fontId="3" fillId="0" borderId="18" xfId="57" applyFont="1" applyFill="1" applyBorder="1" applyAlignment="1">
      <alignment/>
    </xf>
    <xf numFmtId="9" fontId="3" fillId="33" borderId="18" xfId="57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1" fontId="10" fillId="0" borderId="23" xfId="0" applyNumberFormat="1" applyFont="1" applyFill="1" applyBorder="1" applyAlignment="1">
      <alignment/>
    </xf>
    <xf numFmtId="9" fontId="2" fillId="34" borderId="24" xfId="57" applyFont="1" applyFill="1" applyBorder="1" applyAlignment="1">
      <alignment/>
    </xf>
    <xf numFmtId="9" fontId="2" fillId="0" borderId="25" xfId="57" applyFont="1" applyFill="1" applyBorder="1" applyAlignment="1">
      <alignment/>
    </xf>
    <xf numFmtId="0" fontId="5" fillId="34" borderId="24" xfId="0" applyFont="1" applyFill="1" applyBorder="1" applyAlignment="1">
      <alignment/>
    </xf>
    <xf numFmtId="1" fontId="2" fillId="34" borderId="24" xfId="57" applyNumberFormat="1" applyFont="1" applyFill="1" applyBorder="1" applyAlignment="1">
      <alignment/>
    </xf>
    <xf numFmtId="0" fontId="5" fillId="0" borderId="24" xfId="0" applyFont="1" applyBorder="1" applyAlignment="1">
      <alignment/>
    </xf>
    <xf numFmtId="1" fontId="2" fillId="34" borderId="26" xfId="57" applyNumberFormat="1" applyFont="1" applyFill="1" applyBorder="1" applyAlignment="1">
      <alignment/>
    </xf>
    <xf numFmtId="9" fontId="2" fillId="34" borderId="26" xfId="57" applyFont="1" applyFill="1" applyBorder="1" applyAlignment="1">
      <alignment/>
    </xf>
    <xf numFmtId="0" fontId="5" fillId="0" borderId="26" xfId="0" applyFont="1" applyBorder="1" applyAlignment="1">
      <alignment/>
    </xf>
    <xf numFmtId="9" fontId="3" fillId="34" borderId="26" xfId="57" applyFont="1" applyFill="1" applyBorder="1" applyAlignment="1">
      <alignment/>
    </xf>
    <xf numFmtId="9" fontId="3" fillId="34" borderId="26" xfId="57" applyNumberFormat="1" applyFont="1" applyFill="1" applyBorder="1" applyAlignment="1">
      <alignment/>
    </xf>
    <xf numFmtId="9" fontId="2" fillId="0" borderId="27" xfId="57" applyFont="1" applyFill="1" applyBorder="1" applyAlignment="1">
      <alignment/>
    </xf>
    <xf numFmtId="9" fontId="3" fillId="34" borderId="28" xfId="57" applyFont="1" applyFill="1" applyBorder="1" applyAlignment="1">
      <alignment/>
    </xf>
    <xf numFmtId="1" fontId="3" fillId="34" borderId="21" xfId="57" applyNumberFormat="1" applyFont="1" applyFill="1" applyBorder="1" applyAlignment="1">
      <alignment/>
    </xf>
    <xf numFmtId="9" fontId="3" fillId="33" borderId="28" xfId="57" applyFont="1" applyFill="1" applyBorder="1" applyAlignment="1">
      <alignment/>
    </xf>
    <xf numFmtId="1" fontId="3" fillId="34" borderId="29" xfId="57" applyNumberFormat="1" applyFont="1" applyFill="1" applyBorder="1" applyAlignment="1">
      <alignment/>
    </xf>
    <xf numFmtId="9" fontId="2" fillId="34" borderId="30" xfId="57" applyFont="1" applyFill="1" applyBorder="1" applyAlignment="1">
      <alignment/>
    </xf>
    <xf numFmtId="1" fontId="3" fillId="34" borderId="31" xfId="57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9" fontId="3" fillId="34" borderId="18" xfId="57" applyFont="1" applyFill="1" applyBorder="1" applyAlignment="1">
      <alignment/>
    </xf>
    <xf numFmtId="9" fontId="2" fillId="34" borderId="32" xfId="57" applyFont="1" applyFill="1" applyBorder="1" applyAlignment="1">
      <alignment/>
    </xf>
    <xf numFmtId="9" fontId="3" fillId="0" borderId="33" xfId="57" applyFont="1" applyFill="1" applyBorder="1" applyAlignment="1">
      <alignment/>
    </xf>
    <xf numFmtId="1" fontId="3" fillId="34" borderId="34" xfId="57" applyNumberFormat="1" applyFont="1" applyFill="1" applyBorder="1" applyAlignment="1">
      <alignment/>
    </xf>
    <xf numFmtId="9" fontId="3" fillId="34" borderId="29" xfId="57" applyNumberFormat="1" applyFont="1" applyFill="1" applyBorder="1" applyAlignment="1">
      <alignment/>
    </xf>
    <xf numFmtId="1" fontId="3" fillId="34" borderId="35" xfId="57" applyNumberFormat="1" applyFont="1" applyFill="1" applyBorder="1" applyAlignment="1">
      <alignment/>
    </xf>
    <xf numFmtId="9" fontId="3" fillId="34" borderId="29" xfId="57" applyFont="1" applyFill="1" applyBorder="1" applyAlignment="1">
      <alignment/>
    </xf>
    <xf numFmtId="9" fontId="3" fillId="34" borderId="36" xfId="57" applyFont="1" applyFill="1" applyBorder="1" applyAlignment="1">
      <alignment/>
    </xf>
    <xf numFmtId="0" fontId="5" fillId="0" borderId="29" xfId="0" applyFont="1" applyBorder="1" applyAlignment="1">
      <alignment/>
    </xf>
    <xf numFmtId="9" fontId="3" fillId="34" borderId="34" xfId="57" applyFont="1" applyFill="1" applyBorder="1" applyAlignment="1">
      <alignment/>
    </xf>
    <xf numFmtId="0" fontId="3" fillId="0" borderId="37" xfId="57" applyNumberFormat="1" applyFont="1" applyFill="1" applyBorder="1" applyAlignment="1">
      <alignment/>
    </xf>
    <xf numFmtId="0" fontId="3" fillId="0" borderId="35" xfId="57" applyNumberFormat="1" applyFont="1" applyFill="1" applyBorder="1" applyAlignment="1">
      <alignment/>
    </xf>
    <xf numFmtId="0" fontId="2" fillId="0" borderId="38" xfId="0" applyFont="1" applyFill="1" applyBorder="1" applyAlignment="1">
      <alignment horizontal="left" wrapText="1"/>
    </xf>
    <xf numFmtId="0" fontId="3" fillId="0" borderId="35" xfId="0" applyFont="1" applyFill="1" applyBorder="1" applyAlignment="1">
      <alignment/>
    </xf>
    <xf numFmtId="0" fontId="5" fillId="0" borderId="34" xfId="0" applyFont="1" applyBorder="1" applyAlignment="1">
      <alignment/>
    </xf>
    <xf numFmtId="9" fontId="2" fillId="0" borderId="39" xfId="57" applyFont="1" applyFill="1" applyBorder="1" applyAlignment="1">
      <alignment/>
    </xf>
    <xf numFmtId="1" fontId="2" fillId="0" borderId="23" xfId="57" applyNumberFormat="1" applyFont="1" applyFill="1" applyBorder="1" applyAlignment="1">
      <alignment/>
    </xf>
    <xf numFmtId="9" fontId="2" fillId="0" borderId="40" xfId="57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5"/>
  <sheetViews>
    <sheetView tabSelected="1" zoomScale="80" zoomScaleNormal="80" zoomScalePageLayoutView="0" workbookViewId="0" topLeftCell="A1">
      <selection activeCell="AB15" sqref="AB15"/>
    </sheetView>
  </sheetViews>
  <sheetFormatPr defaultColWidth="9.140625" defaultRowHeight="15"/>
  <cols>
    <col min="1" max="1" width="18.421875" style="0" customWidth="1"/>
    <col min="2" max="2" width="8.7109375" style="12" customWidth="1"/>
    <col min="3" max="3" width="7.7109375" style="0" customWidth="1"/>
    <col min="4" max="4" width="7.140625" style="0" customWidth="1"/>
    <col min="5" max="5" width="8.00390625" style="0" customWidth="1"/>
    <col min="6" max="7" width="7.57421875" style="0" customWidth="1"/>
    <col min="8" max="8" width="7.421875" style="12" customWidth="1"/>
    <col min="9" max="9" width="6.140625" style="0" customWidth="1"/>
    <col min="10" max="10" width="6.421875" style="0" customWidth="1"/>
    <col min="11" max="11" width="7.140625" style="0" customWidth="1"/>
    <col min="12" max="12" width="7.7109375" style="0" customWidth="1"/>
    <col min="13" max="13" width="7.28125" style="0" customWidth="1"/>
    <col min="14" max="14" width="7.7109375" style="12" customWidth="1"/>
    <col min="15" max="15" width="6.57421875" style="0" bestFit="1" customWidth="1"/>
    <col min="16" max="16" width="7.57421875" style="0" customWidth="1"/>
    <col min="17" max="17" width="7.7109375" style="0" bestFit="1" customWidth="1"/>
    <col min="18" max="18" width="6.28125" style="0" bestFit="1" customWidth="1"/>
    <col min="19" max="19" width="7.28125" style="0" customWidth="1"/>
    <col min="20" max="20" width="7.421875" style="12" customWidth="1"/>
    <col min="21" max="21" width="6.57421875" style="0" customWidth="1"/>
    <col min="22" max="22" width="8.28125" style="0" customWidth="1"/>
    <col min="23" max="23" width="7.7109375" style="0" bestFit="1" customWidth="1"/>
    <col min="24" max="24" width="7.421875" style="0" customWidth="1"/>
    <col min="25" max="25" width="7.8515625" style="0" customWidth="1"/>
    <col min="26" max="26" width="6.28125" style="12" customWidth="1"/>
    <col min="27" max="27" width="6.7109375" style="0" customWidth="1"/>
    <col min="28" max="28" width="7.421875" style="0" customWidth="1"/>
    <col min="29" max="29" width="7.7109375" style="0" bestFit="1" customWidth="1"/>
    <col min="30" max="30" width="6.28125" style="0" bestFit="1" customWidth="1"/>
    <col min="31" max="31" width="7.28125" style="0" customWidth="1"/>
    <col min="32" max="32" width="8.28125" style="0" customWidth="1"/>
    <col min="33" max="33" width="6.8515625" style="0" customWidth="1"/>
    <col min="34" max="34" width="7.8515625" style="0" customWidth="1"/>
    <col min="35" max="36" width="7.28125" style="0" bestFit="1" customWidth="1"/>
    <col min="37" max="37" width="7.7109375" style="0" customWidth="1"/>
  </cols>
  <sheetData>
    <row r="1" spans="1:37" ht="15">
      <c r="A1" s="1" t="s">
        <v>16</v>
      </c>
      <c r="C1" s="3"/>
      <c r="D1" s="3"/>
      <c r="E1" s="3"/>
      <c r="F1" s="3"/>
      <c r="G1" s="3"/>
      <c r="I1" s="3"/>
      <c r="J1" s="3"/>
      <c r="K1" s="3"/>
      <c r="L1" s="3"/>
      <c r="M1" s="6"/>
      <c r="N1" s="13"/>
      <c r="O1" s="6"/>
      <c r="P1" s="6"/>
      <c r="Q1" s="6"/>
      <c r="R1" s="6"/>
      <c r="S1" s="6"/>
      <c r="U1" s="3"/>
      <c r="V1" s="3"/>
      <c r="W1" s="3"/>
      <c r="X1" s="3"/>
      <c r="Y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5.75" thickBot="1">
      <c r="A2" s="4" t="s">
        <v>21</v>
      </c>
      <c r="C2" s="3"/>
      <c r="D2" s="3"/>
      <c r="E2" s="3"/>
      <c r="F2" s="3"/>
      <c r="G2" s="3"/>
      <c r="I2" s="3"/>
      <c r="J2" s="3"/>
      <c r="K2" s="3"/>
      <c r="L2" s="3"/>
      <c r="M2" s="7"/>
      <c r="N2" s="13"/>
      <c r="O2" s="7"/>
      <c r="P2" s="7"/>
      <c r="Q2" s="7"/>
      <c r="R2" s="7"/>
      <c r="S2" s="7"/>
      <c r="U2" s="3"/>
      <c r="V2" s="3"/>
      <c r="W2" s="3"/>
      <c r="X2" s="3"/>
      <c r="Y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29.25" customHeight="1" thickBot="1">
      <c r="A3" s="2"/>
      <c r="B3" s="86" t="s">
        <v>0</v>
      </c>
      <c r="C3" s="87"/>
      <c r="D3" s="87"/>
      <c r="E3" s="87"/>
      <c r="F3" s="87"/>
      <c r="G3" s="88"/>
      <c r="H3" s="86" t="s">
        <v>20</v>
      </c>
      <c r="I3" s="87"/>
      <c r="J3" s="87"/>
      <c r="K3" s="87"/>
      <c r="L3" s="87"/>
      <c r="M3" s="88"/>
      <c r="N3" s="75" t="s">
        <v>17</v>
      </c>
      <c r="O3" s="76"/>
      <c r="P3" s="76"/>
      <c r="Q3" s="76"/>
      <c r="R3" s="76"/>
      <c r="S3" s="77"/>
      <c r="T3" s="75" t="s">
        <v>1</v>
      </c>
      <c r="U3" s="76"/>
      <c r="V3" s="76"/>
      <c r="W3" s="76"/>
      <c r="X3" s="76"/>
      <c r="Y3" s="77"/>
      <c r="Z3" s="75" t="s">
        <v>2</v>
      </c>
      <c r="AA3" s="76"/>
      <c r="AB3" s="76"/>
      <c r="AC3" s="76"/>
      <c r="AD3" s="76"/>
      <c r="AE3" s="77"/>
      <c r="AF3" s="75" t="s">
        <v>3</v>
      </c>
      <c r="AG3" s="76"/>
      <c r="AH3" s="76"/>
      <c r="AI3" s="76"/>
      <c r="AJ3" s="76"/>
      <c r="AK3" s="77"/>
    </row>
    <row r="4" spans="1:37" ht="15.75" thickBot="1">
      <c r="A4" s="5"/>
      <c r="B4" s="78">
        <v>2013</v>
      </c>
      <c r="C4" s="79"/>
      <c r="D4" s="78">
        <v>2014</v>
      </c>
      <c r="E4" s="79"/>
      <c r="F4" s="78" t="s">
        <v>4</v>
      </c>
      <c r="G4" s="80"/>
      <c r="H4" s="78">
        <v>2013</v>
      </c>
      <c r="I4" s="79"/>
      <c r="J4" s="78">
        <v>2014</v>
      </c>
      <c r="K4" s="79"/>
      <c r="L4" s="78" t="s">
        <v>4</v>
      </c>
      <c r="M4" s="80"/>
      <c r="N4" s="78">
        <v>2013</v>
      </c>
      <c r="O4" s="79"/>
      <c r="P4" s="78">
        <v>2014</v>
      </c>
      <c r="Q4" s="79"/>
      <c r="R4" s="78" t="s">
        <v>4</v>
      </c>
      <c r="S4" s="80"/>
      <c r="T4" s="78">
        <v>2013</v>
      </c>
      <c r="U4" s="79"/>
      <c r="V4" s="78">
        <v>2014</v>
      </c>
      <c r="W4" s="79"/>
      <c r="X4" s="78" t="s">
        <v>4</v>
      </c>
      <c r="Y4" s="80"/>
      <c r="Z4" s="83">
        <v>2013</v>
      </c>
      <c r="AA4" s="84"/>
      <c r="AB4" s="78">
        <v>2014</v>
      </c>
      <c r="AC4" s="80"/>
      <c r="AD4" s="78" t="s">
        <v>4</v>
      </c>
      <c r="AE4" s="80"/>
      <c r="AF4" s="78">
        <v>2013</v>
      </c>
      <c r="AG4" s="79"/>
      <c r="AH4" s="78">
        <v>2014</v>
      </c>
      <c r="AI4" s="80"/>
      <c r="AJ4" s="81" t="s">
        <v>4</v>
      </c>
      <c r="AK4" s="82"/>
    </row>
    <row r="5" spans="1:39" ht="26.25" customHeight="1">
      <c r="A5" s="69" t="s">
        <v>8</v>
      </c>
      <c r="B5" s="70">
        <v>13378</v>
      </c>
      <c r="C5" s="63">
        <f>B5/B14</f>
        <v>0.8375383459588055</v>
      </c>
      <c r="D5" s="71">
        <v>11699</v>
      </c>
      <c r="E5" s="66">
        <f>D5/D14</f>
        <v>0.8429889033001874</v>
      </c>
      <c r="F5" s="53">
        <f>D5-B5</f>
        <v>-1679</v>
      </c>
      <c r="G5" s="64">
        <f>F5/B5</f>
        <v>-0.1255045597249215</v>
      </c>
      <c r="H5" s="68">
        <v>7747</v>
      </c>
      <c r="I5" s="63">
        <f>H5/H14</f>
        <v>0.7973445862494853</v>
      </c>
      <c r="J5" s="65">
        <v>7504</v>
      </c>
      <c r="K5" s="63">
        <f>J5/J14</f>
        <v>0.7957582184517498</v>
      </c>
      <c r="L5" s="53">
        <f>J5-H5</f>
        <v>-243</v>
      </c>
      <c r="M5" s="64">
        <f>L5/H5</f>
        <v>-0.03136698076674842</v>
      </c>
      <c r="N5" s="68">
        <v>3640</v>
      </c>
      <c r="O5" s="63">
        <f>N5/N14</f>
        <v>0.6525636428827537</v>
      </c>
      <c r="P5" s="65">
        <v>3820</v>
      </c>
      <c r="Q5" s="63">
        <f>P5/P14</f>
        <v>0.6399731948400067</v>
      </c>
      <c r="R5" s="53">
        <f>P5-N5</f>
        <v>180</v>
      </c>
      <c r="S5" s="64">
        <f>R5/N5</f>
        <v>0.04945054945054945</v>
      </c>
      <c r="T5" s="68">
        <v>10462</v>
      </c>
      <c r="U5" s="63">
        <f>T5/T14</f>
        <v>0.8068173054677258</v>
      </c>
      <c r="V5" s="65">
        <v>9634</v>
      </c>
      <c r="W5" s="63">
        <f>V5/V14</f>
        <v>0.7997675576955006</v>
      </c>
      <c r="X5" s="53">
        <f>V5-T5</f>
        <v>-828</v>
      </c>
      <c r="Y5" s="64">
        <f>X5/T5</f>
        <v>-0.0791435671955649</v>
      </c>
      <c r="Z5" s="67">
        <v>3755</v>
      </c>
      <c r="AA5" s="66">
        <f>Z5/Z14</f>
        <v>0.602438633081983</v>
      </c>
      <c r="AB5" s="65">
        <v>3779</v>
      </c>
      <c r="AC5" s="63">
        <f>AB5/AB14</f>
        <v>0.5758037482858449</v>
      </c>
      <c r="AD5" s="53">
        <f>AB5-Z5</f>
        <v>24</v>
      </c>
      <c r="AE5" s="64">
        <f>AD5/Z5</f>
        <v>0.006391478029294274</v>
      </c>
      <c r="AF5" s="62">
        <f>SUM(B5,H5,N5,T5,Z5)</f>
        <v>38982</v>
      </c>
      <c r="AG5" s="63">
        <f>AF5/AF14</f>
        <v>0.7724255454059088</v>
      </c>
      <c r="AH5" s="53">
        <f>SUM(D5,J5,P5,V5,AB5)</f>
        <v>36436</v>
      </c>
      <c r="AI5" s="61">
        <f>AH5/AH14</f>
        <v>0.760890448147684</v>
      </c>
      <c r="AJ5" s="60">
        <f>AH5-AF5</f>
        <v>-2546</v>
      </c>
      <c r="AK5" s="59">
        <f>AJ5/AF5</f>
        <v>-0.06531219537222308</v>
      </c>
      <c r="AL5" s="3"/>
      <c r="AM5" s="3"/>
    </row>
    <row r="6" spans="1:39" ht="26.25" customHeight="1">
      <c r="A6" s="10" t="s">
        <v>6</v>
      </c>
      <c r="B6" s="35">
        <v>1446</v>
      </c>
      <c r="C6" s="21">
        <f>B6/B14</f>
        <v>0.09052776560445752</v>
      </c>
      <c r="D6" s="27">
        <v>1134</v>
      </c>
      <c r="E6" s="21">
        <f>D6/D14</f>
        <v>0.08171206225680934</v>
      </c>
      <c r="F6" s="24">
        <f aca="true" t="shared" si="0" ref="F6:F14">D6-B6</f>
        <v>-312</v>
      </c>
      <c r="G6" s="50">
        <f aca="true" t="shared" si="1" ref="G6:G14">F6/B6</f>
        <v>-0.2157676348547718</v>
      </c>
      <c r="H6" s="35">
        <v>1249</v>
      </c>
      <c r="I6" s="21">
        <f>H6/H14</f>
        <v>0.12855084396871141</v>
      </c>
      <c r="J6" s="27">
        <v>1190</v>
      </c>
      <c r="K6" s="21">
        <f>J6/J14</f>
        <v>0.1261930010604454</v>
      </c>
      <c r="L6" s="24">
        <f aca="true" t="shared" si="2" ref="L6:L14">J6-H6</f>
        <v>-59</v>
      </c>
      <c r="M6" s="50">
        <f aca="true" t="shared" si="3" ref="M6:M14">L6/H6</f>
        <v>-0.04723779023218575</v>
      </c>
      <c r="N6" s="35">
        <v>1625</v>
      </c>
      <c r="O6" s="21">
        <f>N6/N14</f>
        <v>0.2913230548583722</v>
      </c>
      <c r="P6" s="27">
        <v>1822</v>
      </c>
      <c r="Q6" s="21">
        <f>P6/P14</f>
        <v>0.3052437594236891</v>
      </c>
      <c r="R6" s="24">
        <f aca="true" t="shared" si="4" ref="R6:R14">P6-N6</f>
        <v>197</v>
      </c>
      <c r="S6" s="50">
        <f aca="true" t="shared" si="5" ref="S6:S14">R6/N6</f>
        <v>0.12123076923076923</v>
      </c>
      <c r="T6" s="35">
        <v>1708</v>
      </c>
      <c r="U6" s="21">
        <f>T6/T14</f>
        <v>0.13171897894655665</v>
      </c>
      <c r="V6" s="27">
        <v>1474</v>
      </c>
      <c r="W6" s="21">
        <f>V6/V14</f>
        <v>0.12236427029719409</v>
      </c>
      <c r="X6" s="24">
        <f aca="true" t="shared" si="6" ref="X6:X14">V6-T6</f>
        <v>-234</v>
      </c>
      <c r="Y6" s="50">
        <f aca="true" t="shared" si="7" ref="Y6:Y14">X6/T6</f>
        <v>-0.13700234192037472</v>
      </c>
      <c r="Z6" s="35">
        <v>1415</v>
      </c>
      <c r="AA6" s="21">
        <f>Z6/Z14</f>
        <v>0.22701748756618</v>
      </c>
      <c r="AB6" s="27">
        <v>1520</v>
      </c>
      <c r="AC6" s="21">
        <f>AB6/AB14</f>
        <v>0.23160140179795824</v>
      </c>
      <c r="AD6" s="24">
        <f aca="true" t="shared" si="8" ref="AD6:AD14">AB6-Z6</f>
        <v>105</v>
      </c>
      <c r="AE6" s="50">
        <f aca="true" t="shared" si="9" ref="AE6:AE14">AD6/Z6</f>
        <v>0.07420494699646643</v>
      </c>
      <c r="AF6" s="51">
        <f aca="true" t="shared" si="10" ref="AF6:AF13">SUM(B6,H6,N6,T6,Z6)</f>
        <v>7443</v>
      </c>
      <c r="AG6" s="21">
        <f>AF6/AF14</f>
        <v>0.14748251332553947</v>
      </c>
      <c r="AH6" s="24">
        <f aca="true" t="shared" si="11" ref="AH6:AH13">D6+J6+P6+V6+AB6</f>
        <v>7140</v>
      </c>
      <c r="AI6" s="30">
        <f>AH6/AH14</f>
        <v>0.1491041222904398</v>
      </c>
      <c r="AJ6" s="24">
        <f aca="true" t="shared" si="12" ref="AJ6:AJ14">AH6-AF6</f>
        <v>-303</v>
      </c>
      <c r="AK6" s="31">
        <f aca="true" t="shared" si="13" ref="AK6:AK14">AJ6/AF6</f>
        <v>-0.04070939137444579</v>
      </c>
      <c r="AL6" s="3"/>
      <c r="AM6" s="3"/>
    </row>
    <row r="7" spans="1:39" ht="18" customHeight="1">
      <c r="A7" s="10" t="s">
        <v>7</v>
      </c>
      <c r="B7" s="35">
        <v>518</v>
      </c>
      <c r="C7" s="21">
        <f>B7/B14</f>
        <v>0.03242972516120954</v>
      </c>
      <c r="D7" s="27">
        <v>493</v>
      </c>
      <c r="E7" s="21">
        <f>D7/D14</f>
        <v>0.03552385069894798</v>
      </c>
      <c r="F7" s="24">
        <f t="shared" si="0"/>
        <v>-25</v>
      </c>
      <c r="G7" s="50">
        <f t="shared" si="1"/>
        <v>-0.04826254826254826</v>
      </c>
      <c r="H7" s="35">
        <v>223</v>
      </c>
      <c r="I7" s="21">
        <f>H7/H14</f>
        <v>0.02295183202964183</v>
      </c>
      <c r="J7" s="27">
        <v>238</v>
      </c>
      <c r="K7" s="21">
        <f>J7/J14</f>
        <v>0.02523860021208908</v>
      </c>
      <c r="L7" s="24">
        <f t="shared" si="2"/>
        <v>15</v>
      </c>
      <c r="M7" s="50">
        <f t="shared" si="3"/>
        <v>0.06726457399103139</v>
      </c>
      <c r="N7" s="35">
        <v>79</v>
      </c>
      <c r="O7" s="21">
        <f>N7/N14</f>
        <v>0.014162782359268555</v>
      </c>
      <c r="P7" s="27">
        <v>100</v>
      </c>
      <c r="Q7" s="21">
        <f>P7/P14</f>
        <v>0.016753224995811694</v>
      </c>
      <c r="R7" s="24">
        <f t="shared" si="4"/>
        <v>21</v>
      </c>
      <c r="S7" s="50">
        <f t="shared" si="5"/>
        <v>0.26582278481012656</v>
      </c>
      <c r="T7" s="35">
        <v>265</v>
      </c>
      <c r="U7" s="21">
        <f>T7/T14</f>
        <v>0.020436492635150766</v>
      </c>
      <c r="V7" s="27">
        <v>265</v>
      </c>
      <c r="W7" s="21">
        <f>V7/V14</f>
        <v>0.021999003818695004</v>
      </c>
      <c r="X7" s="24">
        <f t="shared" si="6"/>
        <v>0</v>
      </c>
      <c r="Y7" s="50">
        <f t="shared" si="7"/>
        <v>0</v>
      </c>
      <c r="Z7" s="35">
        <v>758</v>
      </c>
      <c r="AA7" s="21">
        <f>Z7/Z14</f>
        <v>0.12161078132520456</v>
      </c>
      <c r="AB7" s="27">
        <v>812</v>
      </c>
      <c r="AC7" s="21">
        <f>AB7/AB14</f>
        <v>0.1237239067499619</v>
      </c>
      <c r="AD7" s="24">
        <f t="shared" si="8"/>
        <v>54</v>
      </c>
      <c r="AE7" s="50">
        <f t="shared" si="9"/>
        <v>0.0712401055408971</v>
      </c>
      <c r="AF7" s="51">
        <f t="shared" si="10"/>
        <v>1843</v>
      </c>
      <c r="AG7" s="21">
        <f>AF7/AF14</f>
        <v>0.036518913349317374</v>
      </c>
      <c r="AH7" s="24">
        <f t="shared" si="11"/>
        <v>1908</v>
      </c>
      <c r="AI7" s="30">
        <f>AH7/AH14</f>
        <v>0.039844630998621726</v>
      </c>
      <c r="AJ7" s="24">
        <f t="shared" si="12"/>
        <v>65</v>
      </c>
      <c r="AK7" s="31">
        <f t="shared" si="13"/>
        <v>0.0352685838307108</v>
      </c>
      <c r="AL7" s="3"/>
      <c r="AM7" s="3"/>
    </row>
    <row r="8" spans="1:39" ht="29.25" customHeight="1">
      <c r="A8" s="16" t="s">
        <v>13</v>
      </c>
      <c r="B8" s="36">
        <f>SUM(B6:B7)</f>
        <v>1964</v>
      </c>
      <c r="C8" s="22">
        <f>B8/B14</f>
        <v>0.12295749076566706</v>
      </c>
      <c r="D8" s="28">
        <f>SUM(D6:D7)</f>
        <v>1627</v>
      </c>
      <c r="E8" s="22">
        <f>D8/D14</f>
        <v>0.11723591295575732</v>
      </c>
      <c r="F8" s="25">
        <f t="shared" si="0"/>
        <v>-337</v>
      </c>
      <c r="G8" s="52">
        <f t="shared" si="1"/>
        <v>-0.17158859470468432</v>
      </c>
      <c r="H8" s="36">
        <f>SUM(H6:H7)</f>
        <v>1472</v>
      </c>
      <c r="I8" s="22">
        <f>H8/H14</f>
        <v>0.15150267599835324</v>
      </c>
      <c r="J8" s="28">
        <f>SUM(J6:J7)</f>
        <v>1428</v>
      </c>
      <c r="K8" s="22">
        <f>J8/J14</f>
        <v>0.15143160127253447</v>
      </c>
      <c r="L8" s="25">
        <f t="shared" si="2"/>
        <v>-44</v>
      </c>
      <c r="M8" s="52">
        <f t="shared" si="3"/>
        <v>-0.029891304347826088</v>
      </c>
      <c r="N8" s="36">
        <f>SUM(N6:N7)</f>
        <v>1704</v>
      </c>
      <c r="O8" s="22">
        <f>N8/N14</f>
        <v>0.3054858372176407</v>
      </c>
      <c r="P8" s="28">
        <f>SUM(P6:P7)</f>
        <v>1922</v>
      </c>
      <c r="Q8" s="22">
        <f>P8/P14</f>
        <v>0.32199698441950075</v>
      </c>
      <c r="R8" s="25">
        <f t="shared" si="4"/>
        <v>218</v>
      </c>
      <c r="S8" s="52">
        <f t="shared" si="5"/>
        <v>0.12793427230046947</v>
      </c>
      <c r="T8" s="36">
        <f>SUM(T6:T7)</f>
        <v>1973</v>
      </c>
      <c r="U8" s="22">
        <f>T8/T14</f>
        <v>0.15215547158170742</v>
      </c>
      <c r="V8" s="28">
        <f>SUM(V6:V7)</f>
        <v>1739</v>
      </c>
      <c r="W8" s="22">
        <f>V8/V14</f>
        <v>0.1443632741158891</v>
      </c>
      <c r="X8" s="25">
        <f t="shared" si="6"/>
        <v>-234</v>
      </c>
      <c r="Y8" s="52">
        <f t="shared" si="7"/>
        <v>-0.11860111505321845</v>
      </c>
      <c r="Z8" s="36">
        <f>SUM(Z6:Z7)</f>
        <v>2173</v>
      </c>
      <c r="AA8" s="22">
        <f>Z8/Z14</f>
        <v>0.34862826889138454</v>
      </c>
      <c r="AB8" s="28">
        <f>SUM(AB6:AB7)</f>
        <v>2332</v>
      </c>
      <c r="AC8" s="22">
        <f>AB8/AB14</f>
        <v>0.35532530854792016</v>
      </c>
      <c r="AD8" s="25">
        <f t="shared" si="8"/>
        <v>159</v>
      </c>
      <c r="AE8" s="52">
        <f t="shared" si="9"/>
        <v>0.07317073170731707</v>
      </c>
      <c r="AF8" s="36">
        <f t="shared" si="10"/>
        <v>9286</v>
      </c>
      <c r="AG8" s="22">
        <f>AF8/AF14</f>
        <v>0.18400142667485683</v>
      </c>
      <c r="AH8" s="25">
        <f t="shared" si="11"/>
        <v>9048</v>
      </c>
      <c r="AI8" s="22">
        <f>AH8/AH14</f>
        <v>0.18894875328906152</v>
      </c>
      <c r="AJ8" s="25">
        <f t="shared" si="12"/>
        <v>-238</v>
      </c>
      <c r="AK8" s="32">
        <f t="shared" si="13"/>
        <v>-0.025629980615981048</v>
      </c>
      <c r="AL8" s="3"/>
      <c r="AM8" s="3"/>
    </row>
    <row r="9" spans="1:39" ht="17.25" customHeight="1">
      <c r="A9" s="9" t="s">
        <v>9</v>
      </c>
      <c r="B9" s="35">
        <v>144</v>
      </c>
      <c r="C9" s="21">
        <f>B9/B14</f>
        <v>0.009015213172228136</v>
      </c>
      <c r="D9" s="27">
        <v>54</v>
      </c>
      <c r="E9" s="21">
        <f>D9/D14</f>
        <v>0.0038910505836575876</v>
      </c>
      <c r="F9" s="24">
        <f t="shared" si="0"/>
        <v>-90</v>
      </c>
      <c r="G9" s="50">
        <f t="shared" si="1"/>
        <v>-0.625</v>
      </c>
      <c r="H9" s="35">
        <v>85</v>
      </c>
      <c r="I9" s="21">
        <f>H9/H14</f>
        <v>0.008748456154796212</v>
      </c>
      <c r="J9" s="27">
        <v>59</v>
      </c>
      <c r="K9" s="21">
        <f>J9/J14</f>
        <v>0.006256627783669141</v>
      </c>
      <c r="L9" s="24">
        <f t="shared" si="2"/>
        <v>-26</v>
      </c>
      <c r="M9" s="50">
        <f t="shared" si="3"/>
        <v>-0.3058823529411765</v>
      </c>
      <c r="N9" s="35">
        <v>49</v>
      </c>
      <c r="O9" s="21">
        <f>N9/N14</f>
        <v>0.008784510577267838</v>
      </c>
      <c r="P9" s="27">
        <v>23</v>
      </c>
      <c r="Q9" s="21">
        <f>P9/P14</f>
        <v>0.0038532417490366897</v>
      </c>
      <c r="R9" s="24">
        <f t="shared" si="4"/>
        <v>-26</v>
      </c>
      <c r="S9" s="50">
        <f t="shared" si="5"/>
        <v>-0.5306122448979592</v>
      </c>
      <c r="T9" s="35">
        <v>28</v>
      </c>
      <c r="U9" s="21">
        <f>T9/T14</f>
        <v>0.0021593275237140434</v>
      </c>
      <c r="V9" s="27">
        <v>35</v>
      </c>
      <c r="W9" s="21">
        <f>V9/V14</f>
        <v>0.0029055288062427363</v>
      </c>
      <c r="X9" s="24">
        <f t="shared" si="6"/>
        <v>7</v>
      </c>
      <c r="Y9" s="50">
        <f t="shared" si="7"/>
        <v>0.25</v>
      </c>
      <c r="Z9" s="35">
        <v>47</v>
      </c>
      <c r="AA9" s="21">
        <f>Z9/Z14</f>
        <v>0.007540510187710573</v>
      </c>
      <c r="AB9" s="27">
        <v>49</v>
      </c>
      <c r="AC9" s="21">
        <f>AB9/AB14</f>
        <v>0.007466097821118391</v>
      </c>
      <c r="AD9" s="24">
        <f t="shared" si="8"/>
        <v>2</v>
      </c>
      <c r="AE9" s="50">
        <f t="shared" si="9"/>
        <v>0.0425531914893617</v>
      </c>
      <c r="AF9" s="51">
        <f t="shared" si="10"/>
        <v>353</v>
      </c>
      <c r="AG9" s="21">
        <f>AF9/AF14</f>
        <v>0.006994669784215428</v>
      </c>
      <c r="AH9" s="24">
        <f t="shared" si="11"/>
        <v>220</v>
      </c>
      <c r="AI9" s="30">
        <f>AH9/AH14</f>
        <v>0.004594244664411311</v>
      </c>
      <c r="AJ9" s="24">
        <f t="shared" si="12"/>
        <v>-133</v>
      </c>
      <c r="AK9" s="31">
        <f t="shared" si="13"/>
        <v>-0.37677053824362605</v>
      </c>
      <c r="AL9" s="3"/>
      <c r="AM9" s="3"/>
    </row>
    <row r="10" spans="1:39" ht="15.75" customHeight="1">
      <c r="A10" s="9" t="s">
        <v>10</v>
      </c>
      <c r="B10" s="35">
        <v>457</v>
      </c>
      <c r="C10" s="21">
        <f>B10/B14</f>
        <v>0.028610780692418455</v>
      </c>
      <c r="D10" s="27">
        <v>465</v>
      </c>
      <c r="E10" s="21">
        <f>D10/D14</f>
        <v>0.033506268914829225</v>
      </c>
      <c r="F10" s="24">
        <f t="shared" si="0"/>
        <v>8</v>
      </c>
      <c r="G10" s="50">
        <f t="shared" si="1"/>
        <v>0.0175054704595186</v>
      </c>
      <c r="H10" s="35">
        <v>382</v>
      </c>
      <c r="I10" s="21">
        <f>H10/H14</f>
        <v>0.039316591189790036</v>
      </c>
      <c r="J10" s="27">
        <v>381</v>
      </c>
      <c r="K10" s="21">
        <f>J10/J14</f>
        <v>0.040402969247083774</v>
      </c>
      <c r="L10" s="24">
        <f t="shared" si="2"/>
        <v>-1</v>
      </c>
      <c r="M10" s="50">
        <f t="shared" si="3"/>
        <v>-0.002617801047120419</v>
      </c>
      <c r="N10" s="35">
        <v>179</v>
      </c>
      <c r="O10" s="21">
        <f>N10/N14</f>
        <v>0.03209035496593761</v>
      </c>
      <c r="P10" s="27">
        <v>195</v>
      </c>
      <c r="Q10" s="21">
        <f>P10/P14</f>
        <v>0.0326687887418328</v>
      </c>
      <c r="R10" s="24">
        <f t="shared" si="4"/>
        <v>16</v>
      </c>
      <c r="S10" s="50">
        <f t="shared" si="5"/>
        <v>0.0893854748603352</v>
      </c>
      <c r="T10" s="35">
        <v>423</v>
      </c>
      <c r="U10" s="21">
        <f>T10/T14</f>
        <v>0.03262126937610858</v>
      </c>
      <c r="V10" s="27">
        <v>487</v>
      </c>
      <c r="W10" s="21">
        <f>V10/V14</f>
        <v>0.04042835796114893</v>
      </c>
      <c r="X10" s="24">
        <f t="shared" si="6"/>
        <v>64</v>
      </c>
      <c r="Y10" s="50">
        <f t="shared" si="7"/>
        <v>0.15130023640661938</v>
      </c>
      <c r="Z10" s="35">
        <v>227</v>
      </c>
      <c r="AA10" s="21">
        <f>Z10/Z14</f>
        <v>0.03641905984277234</v>
      </c>
      <c r="AB10" s="27">
        <v>257</v>
      </c>
      <c r="AC10" s="21">
        <f>AB10/AB14</f>
        <v>0.03915892122504952</v>
      </c>
      <c r="AD10" s="24">
        <f t="shared" si="8"/>
        <v>30</v>
      </c>
      <c r="AE10" s="50">
        <f t="shared" si="9"/>
        <v>0.13215859030837004</v>
      </c>
      <c r="AF10" s="51">
        <f t="shared" si="10"/>
        <v>1668</v>
      </c>
      <c r="AG10" s="21">
        <f>AF10/AF14</f>
        <v>0.03305130085006044</v>
      </c>
      <c r="AH10" s="24">
        <f t="shared" si="11"/>
        <v>1785</v>
      </c>
      <c r="AI10" s="30">
        <f>AH10/AH14</f>
        <v>0.03727603057260995</v>
      </c>
      <c r="AJ10" s="24">
        <f t="shared" si="12"/>
        <v>117</v>
      </c>
      <c r="AK10" s="31">
        <f t="shared" si="13"/>
        <v>0.07014388489208633</v>
      </c>
      <c r="AL10" s="3"/>
      <c r="AM10" s="3"/>
    </row>
    <row r="11" spans="1:39" ht="52.5" customHeight="1">
      <c r="A11" s="34" t="s">
        <v>11</v>
      </c>
      <c r="B11" s="33">
        <v>5</v>
      </c>
      <c r="C11" s="21">
        <f>B11/B14</f>
        <v>0.00031302823514681025</v>
      </c>
      <c r="D11" s="27">
        <v>9</v>
      </c>
      <c r="E11" s="21">
        <f>D11/D14</f>
        <v>0.0006485084306095979</v>
      </c>
      <c r="F11" s="24">
        <f t="shared" si="0"/>
        <v>4</v>
      </c>
      <c r="G11" s="50">
        <f t="shared" si="1"/>
        <v>0.8</v>
      </c>
      <c r="H11" s="35">
        <v>13</v>
      </c>
      <c r="I11" s="21">
        <f>H11/H14</f>
        <v>0.0013379991766158913</v>
      </c>
      <c r="J11" s="27">
        <v>36</v>
      </c>
      <c r="K11" s="21">
        <f>J11/J14</f>
        <v>0.0038176033934252387</v>
      </c>
      <c r="L11" s="24">
        <f t="shared" si="2"/>
        <v>23</v>
      </c>
      <c r="M11" s="50">
        <f t="shared" si="3"/>
        <v>1.7692307692307692</v>
      </c>
      <c r="N11" s="35">
        <v>5</v>
      </c>
      <c r="O11" s="21">
        <f>N11/N14</f>
        <v>0.0008963786303334528</v>
      </c>
      <c r="P11" s="27">
        <v>7</v>
      </c>
      <c r="Q11" s="21">
        <f>P11/P14</f>
        <v>0.0011727257497068187</v>
      </c>
      <c r="R11" s="24">
        <f t="shared" si="4"/>
        <v>2</v>
      </c>
      <c r="S11" s="57">
        <f t="shared" si="5"/>
        <v>0.4</v>
      </c>
      <c r="T11" s="33">
        <v>27</v>
      </c>
      <c r="U11" s="21">
        <f>T11/T14</f>
        <v>0.002082208683581399</v>
      </c>
      <c r="V11" s="27">
        <v>77</v>
      </c>
      <c r="W11" s="21">
        <f>V11/V14</f>
        <v>0.00639216337373402</v>
      </c>
      <c r="X11" s="24">
        <f t="shared" si="6"/>
        <v>50</v>
      </c>
      <c r="Y11" s="50">
        <f t="shared" si="7"/>
        <v>1.8518518518518519</v>
      </c>
      <c r="Z11" s="35">
        <v>22</v>
      </c>
      <c r="AA11" s="21">
        <f>Z11/Z14</f>
        <v>0.003529600513396438</v>
      </c>
      <c r="AB11" s="27">
        <v>134</v>
      </c>
      <c r="AC11" s="21">
        <f>AB11/AB14</f>
        <v>0.020417492000609477</v>
      </c>
      <c r="AD11" s="24">
        <f t="shared" si="8"/>
        <v>112</v>
      </c>
      <c r="AE11" s="50">
        <f t="shared" si="9"/>
        <v>5.090909090909091</v>
      </c>
      <c r="AF11" s="51">
        <f t="shared" si="10"/>
        <v>72</v>
      </c>
      <c r="AG11" s="21">
        <f>AF11/AF14</f>
        <v>0.0014266748568371411</v>
      </c>
      <c r="AH11" s="24">
        <f t="shared" si="11"/>
        <v>263</v>
      </c>
      <c r="AI11" s="30">
        <f>AH11/AH14</f>
        <v>0.005492210667000794</v>
      </c>
      <c r="AJ11" s="24">
        <f t="shared" si="12"/>
        <v>191</v>
      </c>
      <c r="AK11" s="31">
        <f t="shared" si="13"/>
        <v>2.6527777777777777</v>
      </c>
      <c r="AL11" s="3"/>
      <c r="AM11" s="3"/>
    </row>
    <row r="12" spans="1:39" ht="46.5" customHeight="1">
      <c r="A12" s="9" t="s">
        <v>12</v>
      </c>
      <c r="B12" s="35">
        <v>25</v>
      </c>
      <c r="C12" s="21">
        <f>B12/B14</f>
        <v>0.0015651411757340512</v>
      </c>
      <c r="D12" s="27">
        <v>24</v>
      </c>
      <c r="E12" s="21">
        <f>D12/D14</f>
        <v>0.0017293558149589277</v>
      </c>
      <c r="F12" s="24">
        <f t="shared" si="0"/>
        <v>-1</v>
      </c>
      <c r="G12" s="57">
        <f t="shared" si="1"/>
        <v>-0.04</v>
      </c>
      <c r="H12" s="33">
        <v>17</v>
      </c>
      <c r="I12" s="21">
        <f>H12/H14</f>
        <v>0.0017496912309592424</v>
      </c>
      <c r="J12" s="27">
        <v>22</v>
      </c>
      <c r="K12" s="21">
        <f>J12/J14</f>
        <v>0.0023329798515376457</v>
      </c>
      <c r="L12" s="24">
        <f t="shared" si="2"/>
        <v>5</v>
      </c>
      <c r="M12" s="57">
        <f t="shared" si="3"/>
        <v>0.29411764705882354</v>
      </c>
      <c r="N12" s="33">
        <v>1</v>
      </c>
      <c r="O12" s="21">
        <f>N12/N14</f>
        <v>0.00017927572606669058</v>
      </c>
      <c r="P12" s="27">
        <v>2</v>
      </c>
      <c r="Q12" s="21">
        <f>P12/P14</f>
        <v>0.0003350644999162339</v>
      </c>
      <c r="R12" s="24">
        <f t="shared" si="4"/>
        <v>1</v>
      </c>
      <c r="S12" s="57">
        <f t="shared" si="5"/>
        <v>1</v>
      </c>
      <c r="T12" s="33">
        <v>54</v>
      </c>
      <c r="U12" s="21">
        <f>T12/T14</f>
        <v>0.004164417367162798</v>
      </c>
      <c r="V12" s="27">
        <v>74</v>
      </c>
      <c r="W12" s="21">
        <f>V12/V14</f>
        <v>0.0061431180474846424</v>
      </c>
      <c r="X12" s="24">
        <f t="shared" si="6"/>
        <v>20</v>
      </c>
      <c r="Y12" s="50">
        <f t="shared" si="7"/>
        <v>0.37037037037037035</v>
      </c>
      <c r="Z12" s="35">
        <v>9</v>
      </c>
      <c r="AA12" s="21">
        <f>Z12/Z14</f>
        <v>0.0014439274827530884</v>
      </c>
      <c r="AB12" s="27">
        <v>12</v>
      </c>
      <c r="AC12" s="21">
        <f>AB12/AB14</f>
        <v>0.0018284321194575652</v>
      </c>
      <c r="AD12" s="24">
        <f t="shared" si="8"/>
        <v>3</v>
      </c>
      <c r="AE12" s="50">
        <f t="shared" si="9"/>
        <v>0.3333333333333333</v>
      </c>
      <c r="AF12" s="51">
        <f t="shared" si="10"/>
        <v>106</v>
      </c>
      <c r="AG12" s="21">
        <f>AF12/AF14</f>
        <v>0.0021003824281213466</v>
      </c>
      <c r="AH12" s="24">
        <f t="shared" si="11"/>
        <v>134</v>
      </c>
      <c r="AI12" s="30">
        <f>AH12/AH14</f>
        <v>0.0027983126592323435</v>
      </c>
      <c r="AJ12" s="24">
        <f t="shared" si="12"/>
        <v>28</v>
      </c>
      <c r="AK12" s="31">
        <f t="shared" si="13"/>
        <v>0.2641509433962264</v>
      </c>
      <c r="AL12" s="3"/>
      <c r="AM12" s="3"/>
    </row>
    <row r="13" spans="1:39" ht="30.75" customHeight="1" thickBot="1">
      <c r="A13" s="14" t="s">
        <v>15</v>
      </c>
      <c r="B13" s="37">
        <v>0</v>
      </c>
      <c r="C13" s="39">
        <f>B13/B14</f>
        <v>0</v>
      </c>
      <c r="D13" s="41">
        <v>0</v>
      </c>
      <c r="E13" s="39">
        <f>D13/D14</f>
        <v>0</v>
      </c>
      <c r="F13" s="42">
        <f t="shared" si="0"/>
        <v>0</v>
      </c>
      <c r="G13" s="54" t="e">
        <f t="shared" si="1"/>
        <v>#DIV/0!</v>
      </c>
      <c r="H13" s="56">
        <v>0</v>
      </c>
      <c r="I13" s="39">
        <f>H13/H14</f>
        <v>0</v>
      </c>
      <c r="J13" s="43">
        <v>0</v>
      </c>
      <c r="K13" s="39">
        <f>J13/J14</f>
        <v>0</v>
      </c>
      <c r="L13" s="44">
        <f t="shared" si="2"/>
        <v>0</v>
      </c>
      <c r="M13" s="58" t="e">
        <f t="shared" si="3"/>
        <v>#DIV/0!</v>
      </c>
      <c r="N13" s="56">
        <v>0</v>
      </c>
      <c r="O13" s="45">
        <f>N13/N14</f>
        <v>0</v>
      </c>
      <c r="P13" s="46">
        <v>0</v>
      </c>
      <c r="Q13" s="45">
        <f>P13/P14</f>
        <v>0</v>
      </c>
      <c r="R13" s="44">
        <f t="shared" si="4"/>
        <v>0</v>
      </c>
      <c r="S13" s="58" t="e">
        <f t="shared" si="5"/>
        <v>#DIV/0!</v>
      </c>
      <c r="T13" s="56">
        <v>0</v>
      </c>
      <c r="U13" s="39">
        <f>T13/T14</f>
        <v>0</v>
      </c>
      <c r="V13" s="43">
        <v>0</v>
      </c>
      <c r="W13" s="39">
        <f>V13/V14</f>
        <v>0</v>
      </c>
      <c r="X13" s="42">
        <f t="shared" si="6"/>
        <v>0</v>
      </c>
      <c r="Y13" s="54" t="e">
        <f t="shared" si="7"/>
        <v>#DIV/0!</v>
      </c>
      <c r="Z13" s="56">
        <v>0</v>
      </c>
      <c r="AA13" s="39">
        <f>Z13/Z14</f>
        <v>0</v>
      </c>
      <c r="AB13" s="46">
        <v>0</v>
      </c>
      <c r="AC13" s="39">
        <f>AB13/AB14</f>
        <v>0</v>
      </c>
      <c r="AD13" s="42">
        <f t="shared" si="8"/>
        <v>0</v>
      </c>
      <c r="AE13" s="54" t="e">
        <f t="shared" si="9"/>
        <v>#DIV/0!</v>
      </c>
      <c r="AF13" s="55">
        <f t="shared" si="10"/>
        <v>0</v>
      </c>
      <c r="AG13" s="47">
        <f>AF13/AF14</f>
        <v>0</v>
      </c>
      <c r="AH13" s="44">
        <f t="shared" si="11"/>
        <v>0</v>
      </c>
      <c r="AI13" s="48">
        <f>AH13/AH14</f>
        <v>0</v>
      </c>
      <c r="AJ13" s="44">
        <f t="shared" si="12"/>
        <v>0</v>
      </c>
      <c r="AK13" s="49" t="e">
        <f t="shared" si="13"/>
        <v>#DIV/0!</v>
      </c>
      <c r="AL13" s="3"/>
      <c r="AM13" s="3"/>
    </row>
    <row r="14" spans="1:39" ht="15.75" thickBot="1">
      <c r="A14" s="15" t="s">
        <v>5</v>
      </c>
      <c r="B14" s="38">
        <f>SUM(B5:B7,B9:B13)</f>
        <v>15973</v>
      </c>
      <c r="C14" s="40">
        <f>B14/B14</f>
        <v>1</v>
      </c>
      <c r="D14" s="38">
        <f>SUM(D5:D7,D9:D13)</f>
        <v>13878</v>
      </c>
      <c r="E14" s="72">
        <f>D14/D14</f>
        <v>1</v>
      </c>
      <c r="F14" s="73">
        <f t="shared" si="0"/>
        <v>-2095</v>
      </c>
      <c r="G14" s="40">
        <f t="shared" si="1"/>
        <v>-0.1311588305265135</v>
      </c>
      <c r="H14" s="38">
        <f>SUM(H5:H7,H9:H13)</f>
        <v>9716</v>
      </c>
      <c r="I14" s="40">
        <f>H14/H14</f>
        <v>1</v>
      </c>
      <c r="J14" s="38">
        <f>SUM(J5:J7,J9:J13)</f>
        <v>9430</v>
      </c>
      <c r="K14" s="72">
        <f>J14/J14</f>
        <v>1</v>
      </c>
      <c r="L14" s="73">
        <f t="shared" si="2"/>
        <v>-286</v>
      </c>
      <c r="M14" s="29">
        <f t="shared" si="3"/>
        <v>-0.02943598188554961</v>
      </c>
      <c r="N14" s="20">
        <f>SUM(N5:N7,N9:N13)</f>
        <v>5578</v>
      </c>
      <c r="O14" s="23">
        <f>N14/N14</f>
        <v>1</v>
      </c>
      <c r="P14" s="20">
        <f>SUM(P5:P7,P9:P13)</f>
        <v>5969</v>
      </c>
      <c r="Q14" s="74">
        <f>P14/P14</f>
        <v>1</v>
      </c>
      <c r="R14" s="73">
        <f t="shared" si="4"/>
        <v>391</v>
      </c>
      <c r="S14" s="29">
        <f t="shared" si="5"/>
        <v>0.070096808892076</v>
      </c>
      <c r="T14" s="38">
        <f>SUM(T5:T7,T9:T13)</f>
        <v>12967</v>
      </c>
      <c r="U14" s="40">
        <f>T14/T14</f>
        <v>1</v>
      </c>
      <c r="V14" s="38">
        <f>SUM(V9:V13,V5:V7)</f>
        <v>12046</v>
      </c>
      <c r="W14" s="72">
        <f>V14/V14</f>
        <v>1</v>
      </c>
      <c r="X14" s="73">
        <f t="shared" si="6"/>
        <v>-921</v>
      </c>
      <c r="Y14" s="40">
        <f t="shared" si="7"/>
        <v>-0.0710264517621655</v>
      </c>
      <c r="Z14" s="38">
        <f>SUM(Z5:Z7,Z9:Z13)</f>
        <v>6233</v>
      </c>
      <c r="AA14" s="40">
        <f>Z14/Z14</f>
        <v>1</v>
      </c>
      <c r="AB14" s="20">
        <f>SUM(AB9:AB13,AB5:AB7)</f>
        <v>6563</v>
      </c>
      <c r="AC14" s="72">
        <f>AB14/AB14</f>
        <v>1</v>
      </c>
      <c r="AD14" s="73">
        <f t="shared" si="8"/>
        <v>330</v>
      </c>
      <c r="AE14" s="40">
        <f t="shared" si="9"/>
        <v>0.05294400770094657</v>
      </c>
      <c r="AF14" s="26">
        <f>SUM(AF5:AF7,AF9:AF13)</f>
        <v>50467</v>
      </c>
      <c r="AG14" s="23">
        <f>AF14/AF14</f>
        <v>1</v>
      </c>
      <c r="AH14" s="20">
        <f>SUM(AB14,V14,P14,J14,D14)</f>
        <v>47886</v>
      </c>
      <c r="AI14" s="29">
        <f>AH14/AH14</f>
        <v>1</v>
      </c>
      <c r="AJ14" s="26">
        <f t="shared" si="12"/>
        <v>-2581</v>
      </c>
      <c r="AK14" s="40">
        <f t="shared" si="13"/>
        <v>-0.051142330631898075</v>
      </c>
      <c r="AL14" s="3"/>
      <c r="AM14" s="3"/>
    </row>
    <row r="15" spans="1:37" ht="21.75" customHeight="1">
      <c r="A15" s="85" t="s">
        <v>18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3"/>
      <c r="M15" s="3"/>
      <c r="O15" s="3"/>
      <c r="P15" s="3"/>
      <c r="Q15" s="3"/>
      <c r="R15" s="3"/>
      <c r="S15" s="3"/>
      <c r="U15" s="3"/>
      <c r="V15" s="3"/>
      <c r="W15" s="3"/>
      <c r="X15" s="3"/>
      <c r="Y15" s="3"/>
      <c r="AA15" s="3"/>
      <c r="AB15" s="3"/>
      <c r="AC15" s="3"/>
      <c r="AD15" s="3"/>
      <c r="AE15" s="3"/>
      <c r="AF15" s="3"/>
      <c r="AG15" s="3"/>
      <c r="AH15" s="3"/>
      <c r="AI15" s="8"/>
      <c r="AJ15" s="3"/>
      <c r="AK15" s="3"/>
    </row>
    <row r="16" spans="1:27" ht="15">
      <c r="A16" s="11" t="s">
        <v>19</v>
      </c>
      <c r="C16" s="3"/>
      <c r="D16" s="3"/>
      <c r="E16" s="3"/>
      <c r="F16" s="3"/>
      <c r="G16" s="3"/>
      <c r="H16"/>
      <c r="I16" s="3"/>
      <c r="J16" s="12"/>
      <c r="K16" s="3"/>
      <c r="L16" s="3"/>
      <c r="M16" s="3"/>
      <c r="N16" s="3"/>
      <c r="O16" s="3"/>
      <c r="P16" s="12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5">
      <c r="A17" s="3"/>
      <c r="C17" s="3"/>
      <c r="D17" s="3"/>
      <c r="E17" s="3"/>
      <c r="F17" s="3"/>
      <c r="H17"/>
      <c r="I17" s="3"/>
      <c r="J17" s="17" t="s">
        <v>14</v>
      </c>
      <c r="K17" s="3"/>
      <c r="M17" s="3"/>
      <c r="N17" s="3"/>
      <c r="O17" s="3"/>
      <c r="P17" s="12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8:26" ht="15">
      <c r="H18"/>
      <c r="N18"/>
      <c r="T18"/>
      <c r="Z18"/>
    </row>
    <row r="19" spans="2:29" ht="15">
      <c r="B19"/>
      <c r="H19"/>
      <c r="I19" s="12"/>
      <c r="N19"/>
      <c r="R19" s="18"/>
      <c r="T19"/>
      <c r="Z19"/>
      <c r="AC19" s="19"/>
    </row>
    <row r="20" spans="2:26" ht="15">
      <c r="B20"/>
      <c r="H20"/>
      <c r="I20" s="12"/>
      <c r="N20"/>
      <c r="T20"/>
      <c r="Z20"/>
    </row>
    <row r="21" spans="2:26" ht="15">
      <c r="B21"/>
      <c r="H21"/>
      <c r="I21" s="12"/>
      <c r="N21"/>
      <c r="T21"/>
      <c r="Z21"/>
    </row>
    <row r="22" spans="2:26" ht="15">
      <c r="B22"/>
      <c r="H22"/>
      <c r="I22" s="12"/>
      <c r="N22"/>
      <c r="T22"/>
      <c r="Z22"/>
    </row>
    <row r="23" spans="2:26" ht="15">
      <c r="B23"/>
      <c r="H23"/>
      <c r="N23"/>
      <c r="T23"/>
      <c r="Z23"/>
    </row>
    <row r="24" spans="2:26" ht="15">
      <c r="B24"/>
      <c r="H24"/>
      <c r="N24"/>
      <c r="T24"/>
      <c r="Z24"/>
    </row>
    <row r="25" spans="2:26" ht="15">
      <c r="B25"/>
      <c r="H25"/>
      <c r="N25"/>
      <c r="T25"/>
      <c r="Z25"/>
    </row>
    <row r="26" spans="2:26" ht="15">
      <c r="B26"/>
      <c r="H26"/>
      <c r="N26"/>
      <c r="T26"/>
      <c r="Z26"/>
    </row>
    <row r="27" spans="2:26" ht="15">
      <c r="B27"/>
      <c r="H27"/>
      <c r="N27"/>
      <c r="T27"/>
      <c r="Z27"/>
    </row>
    <row r="28" spans="2:26" ht="15">
      <c r="B28"/>
      <c r="H28"/>
      <c r="N28"/>
      <c r="T28"/>
      <c r="Z28"/>
    </row>
    <row r="29" spans="14:26" ht="15">
      <c r="N29"/>
      <c r="T29"/>
      <c r="Z29"/>
    </row>
    <row r="30" ht="15">
      <c r="N30"/>
    </row>
    <row r="31" ht="15">
      <c r="N31"/>
    </row>
    <row r="32" ht="15">
      <c r="N32"/>
    </row>
    <row r="33" ht="15">
      <c r="N33"/>
    </row>
    <row r="34" ht="15">
      <c r="N34"/>
    </row>
    <row r="35" ht="15">
      <c r="N35"/>
    </row>
  </sheetData>
  <sheetProtection/>
  <mergeCells count="25">
    <mergeCell ref="B3:G3"/>
    <mergeCell ref="H3:M3"/>
    <mergeCell ref="H4:I4"/>
    <mergeCell ref="B4:C4"/>
    <mergeCell ref="F4:G4"/>
    <mergeCell ref="AB4:AC4"/>
    <mergeCell ref="N3:S3"/>
    <mergeCell ref="A15:K15"/>
    <mergeCell ref="V4:W4"/>
    <mergeCell ref="T4:U4"/>
    <mergeCell ref="L4:M4"/>
    <mergeCell ref="D4:E4"/>
    <mergeCell ref="N4:O4"/>
    <mergeCell ref="P4:Q4"/>
    <mergeCell ref="R4:S4"/>
    <mergeCell ref="J4:K4"/>
    <mergeCell ref="AF3:AK3"/>
    <mergeCell ref="AF4:AG4"/>
    <mergeCell ref="AH4:AI4"/>
    <mergeCell ref="AJ4:AK4"/>
    <mergeCell ref="T3:Y3"/>
    <mergeCell ref="X4:Y4"/>
    <mergeCell ref="AD4:AE4"/>
    <mergeCell ref="Z3:AE3"/>
    <mergeCell ref="Z4:AA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Yolanda</cp:lastModifiedBy>
  <cp:lastPrinted>2014-12-08T10:39:29Z</cp:lastPrinted>
  <dcterms:created xsi:type="dcterms:W3CDTF">2011-02-02T11:32:10Z</dcterms:created>
  <dcterms:modified xsi:type="dcterms:W3CDTF">2015-01-05T06:46:07Z</dcterms:modified>
  <cp:category/>
  <cp:version/>
  <cp:contentType/>
  <cp:contentStatus/>
</cp:coreProperties>
</file>